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\Desktop\Sito NSM\PEREQUAZIONE\BOZZA 4\"/>
    </mc:Choice>
  </mc:AlternateContent>
  <bookViews>
    <workbookView xWindow="0" yWindow="0" windowWidth="22260" windowHeight="12645" activeTab="1"/>
  </bookViews>
  <sheets>
    <sheet name="addizionali regionali" sheetId="15" r:id="rId1"/>
    <sheet name="inserimento dati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9" l="1"/>
  <c r="K5" i="9"/>
  <c r="E7" i="9"/>
  <c r="H7" i="9"/>
  <c r="H6" i="9"/>
  <c r="E5" i="9"/>
  <c r="D6" i="9" s="1"/>
  <c r="E6" i="9" l="1"/>
  <c r="D7" i="9" l="1"/>
  <c r="K7" i="9" s="1"/>
  <c r="K6" i="9"/>
  <c r="L7" i="9" l="1"/>
  <c r="N7" i="9" l="1"/>
  <c r="G17" i="9" s="1"/>
  <c r="B17" i="9"/>
  <c r="D18" i="9" s="1"/>
</calcChain>
</file>

<file path=xl/sharedStrings.xml><?xml version="1.0" encoding="utf-8"?>
<sst xmlns="http://schemas.openxmlformats.org/spreadsheetml/2006/main" count="52" uniqueCount="45">
  <si>
    <t>DA</t>
  </si>
  <si>
    <t>A</t>
  </si>
  <si>
    <t>Fascia Assegno</t>
  </si>
  <si>
    <t>Sino a 4 volte il minimo</t>
  </si>
  <si>
    <t>Indice di</t>
  </si>
  <si>
    <t>perequazione</t>
  </si>
  <si>
    <t xml:space="preserve">Rivalutazione </t>
  </si>
  <si>
    <t>Provvisoria</t>
  </si>
  <si>
    <t>Oltre 4 e fino 5 volte il minimo</t>
  </si>
  <si>
    <t>Oltre 5 volte il minimo</t>
  </si>
  <si>
    <t>LE PERCENTUALI DI RIVALUTAZIONE NEL 2023</t>
  </si>
  <si>
    <t>inserire pensione</t>
  </si>
  <si>
    <t>mensile lorda 2022</t>
  </si>
  <si>
    <t>CALCOLO PEREQUAZIONE LORDA E NETTA PER IL 2023</t>
  </si>
  <si>
    <t>inserire aliquota</t>
  </si>
  <si>
    <t>irpef massima</t>
  </si>
  <si>
    <t>marginale add.le reg.le</t>
  </si>
  <si>
    <t xml:space="preserve"> add.le comunale</t>
  </si>
  <si>
    <t>aumento netto 2023</t>
  </si>
  <si>
    <r>
      <t>aumento</t>
    </r>
    <r>
      <rPr>
        <b/>
        <i/>
        <sz val="15"/>
        <color theme="1"/>
        <rFont val="Arial"/>
        <family val="2"/>
      </rPr>
      <t xml:space="preserve"> lordo</t>
    </r>
    <r>
      <rPr>
        <sz val="14"/>
        <color theme="1"/>
        <rFont val="Arial"/>
        <family val="2"/>
      </rPr>
      <t xml:space="preserve"> 2023</t>
    </r>
  </si>
  <si>
    <t>tasso medio di rivalut.</t>
  </si>
  <si>
    <t>(n.b. calcolo valido solo per le pensioni lorde 2022 sopra a 2.627,00 euro)</t>
  </si>
  <si>
    <t>Su tutto il reddito</t>
  </si>
  <si>
    <t>ABRUZZO</t>
  </si>
  <si>
    <t>BASILICATA</t>
  </si>
  <si>
    <t>CALABRIA</t>
  </si>
  <si>
    <t>CAMPANIA</t>
  </si>
  <si>
    <t>EMILIA ROMAGNA</t>
  </si>
  <si>
    <t>FRIULI V. GIULIA</t>
  </si>
  <si>
    <t>LAZIO</t>
  </si>
  <si>
    <t>LIGURIA</t>
  </si>
  <si>
    <t>LOMBARDIA</t>
  </si>
  <si>
    <t>MARCHE</t>
  </si>
  <si>
    <t>MOLISE</t>
  </si>
  <si>
    <t>PIEMONTE</t>
  </si>
  <si>
    <t>PROV. BOLZANO</t>
  </si>
  <si>
    <t>PROV. TRENTO</t>
  </si>
  <si>
    <t>PUGLIA</t>
  </si>
  <si>
    <t>SARDEGNA</t>
  </si>
  <si>
    <t>SICILIA</t>
  </si>
  <si>
    <t>TOSCANA</t>
  </si>
  <si>
    <t>UMBRIA</t>
  </si>
  <si>
    <t>VALLE D'AOSTA</t>
  </si>
  <si>
    <t>VENETO</t>
  </si>
  <si>
    <t>ADDIZIONALI REGIONALI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</si>
</sst>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Arial"/>
      <family val="2"/>
    </font>
    <font>
      <sz val="12"/>
      <color rgb="FF000000"/>
      <name val="Arial"/>
      <family val="2"/>
    </font>
    <font>
      <sz val="1"/>
      <color theme="1"/>
      <name val="Arial"/>
      <family val="2"/>
    </font>
    <font>
      <sz val="1"/>
      <color theme="1"/>
      <name val="Calibri"/>
      <family val="2"/>
      <scheme val="minor"/>
    </font>
    <font>
      <b/>
      <sz val="1"/>
      <color theme="1"/>
      <name val="Arial"/>
      <family val="2"/>
    </font>
    <font>
      <b/>
      <i/>
      <sz val="15"/>
      <color theme="1"/>
      <name val="Arial"/>
      <family val="2"/>
    </font>
    <font>
      <b/>
      <sz val="13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43" fontId="4" fillId="0" borderId="0" xfId="1" applyFont="1"/>
    <xf numFmtId="164" fontId="4" fillId="0" borderId="0" xfId="0" applyNumberFormat="1" applyFont="1"/>
    <xf numFmtId="43" fontId="4" fillId="2" borderId="43" xfId="1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2" fontId="4" fillId="2" borderId="15" xfId="0" applyNumberFormat="1" applyFont="1" applyFill="1" applyBorder="1"/>
    <xf numFmtId="43" fontId="4" fillId="2" borderId="14" xfId="1" applyFont="1" applyFill="1" applyBorder="1"/>
    <xf numFmtId="2" fontId="4" fillId="2" borderId="16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/>
    <xf numFmtId="0" fontId="9" fillId="0" borderId="22" xfId="0" applyFont="1" applyBorder="1"/>
    <xf numFmtId="0" fontId="9" fillId="0" borderId="24" xfId="0" applyFont="1" applyBorder="1"/>
    <xf numFmtId="0" fontId="9" fillId="0" borderId="21" xfId="0" applyFont="1" applyBorder="1"/>
    <xf numFmtId="2" fontId="9" fillId="0" borderId="1" xfId="0" quotePrefix="1" applyNumberFormat="1" applyFont="1" applyBorder="1" applyAlignment="1">
      <alignment horizontal="center"/>
    </xf>
    <xf numFmtId="43" fontId="9" fillId="0" borderId="1" xfId="1" applyFont="1" applyBorder="1"/>
    <xf numFmtId="165" fontId="9" fillId="0" borderId="0" xfId="0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21" xfId="0" applyNumberFormat="1" applyFont="1" applyBorder="1"/>
    <xf numFmtId="43" fontId="9" fillId="0" borderId="21" xfId="1" applyFont="1" applyBorder="1"/>
    <xf numFmtId="43" fontId="9" fillId="0" borderId="18" xfId="1" applyFont="1" applyBorder="1"/>
    <xf numFmtId="43" fontId="9" fillId="0" borderId="9" xfId="1" applyFont="1" applyBorder="1" applyAlignment="1">
      <alignment horizontal="center"/>
    </xf>
    <xf numFmtId="164" fontId="7" fillId="0" borderId="0" xfId="0" applyNumberFormat="1" applyFont="1"/>
    <xf numFmtId="0" fontId="4" fillId="5" borderId="15" xfId="0" applyFont="1" applyFill="1" applyBorder="1"/>
    <xf numFmtId="164" fontId="4" fillId="5" borderId="16" xfId="0" applyNumberFormat="1" applyFont="1" applyFill="1" applyBorder="1"/>
    <xf numFmtId="43" fontId="4" fillId="5" borderId="16" xfId="1" applyFont="1" applyFill="1" applyBorder="1"/>
    <xf numFmtId="0" fontId="4" fillId="3" borderId="44" xfId="0" applyFont="1" applyFill="1" applyBorder="1" applyAlignment="1">
      <alignment horizontal="center"/>
    </xf>
    <xf numFmtId="43" fontId="4" fillId="3" borderId="38" xfId="1" applyFont="1" applyFill="1" applyBorder="1" applyAlignment="1">
      <alignment horizontal="center"/>
    </xf>
    <xf numFmtId="10" fontId="4" fillId="6" borderId="43" xfId="2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43" fontId="4" fillId="0" borderId="0" xfId="1" applyFont="1" applyFill="1" applyBorder="1"/>
    <xf numFmtId="0" fontId="1" fillId="4" borderId="35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right" vertical="center" wrapText="1"/>
    </xf>
    <xf numFmtId="10" fontId="6" fillId="4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4" fontId="6" fillId="4" borderId="21" xfId="0" applyNumberFormat="1" applyFont="1" applyFill="1" applyBorder="1" applyAlignment="1">
      <alignment horizontal="right" vertical="center" wrapText="1"/>
    </xf>
    <xf numFmtId="10" fontId="6" fillId="4" borderId="21" xfId="0" applyNumberFormat="1" applyFont="1" applyFill="1" applyBorder="1" applyAlignment="1">
      <alignment horizontal="right" vertical="center" wrapText="1"/>
    </xf>
    <xf numFmtId="0" fontId="1" fillId="3" borderId="47" xfId="0" applyFont="1" applyFill="1" applyBorder="1" applyAlignment="1">
      <alignment horizontal="center"/>
    </xf>
    <xf numFmtId="10" fontId="6" fillId="3" borderId="49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right" vertical="center" wrapText="1"/>
    </xf>
    <xf numFmtId="4" fontId="6" fillId="4" borderId="17" xfId="0" applyNumberFormat="1" applyFont="1" applyFill="1" applyBorder="1" applyAlignment="1">
      <alignment horizontal="right" vertical="center" wrapText="1"/>
    </xf>
    <xf numFmtId="10" fontId="6" fillId="4" borderId="5" xfId="0" applyNumberFormat="1" applyFont="1" applyFill="1" applyBorder="1" applyAlignment="1">
      <alignment horizontal="right" vertical="center" wrapText="1"/>
    </xf>
    <xf numFmtId="10" fontId="6" fillId="4" borderId="6" xfId="0" applyNumberFormat="1" applyFont="1" applyFill="1" applyBorder="1" applyAlignment="1">
      <alignment horizontal="right" vertical="center" wrapText="1"/>
    </xf>
    <xf numFmtId="0" fontId="1" fillId="4" borderId="50" xfId="0" applyFont="1" applyFill="1" applyBorder="1" applyAlignment="1">
      <alignment horizontal="center"/>
    </xf>
    <xf numFmtId="4" fontId="6" fillId="4" borderId="18" xfId="0" applyNumberFormat="1" applyFont="1" applyFill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10" fontId="6" fillId="4" borderId="7" xfId="0" applyNumberFormat="1" applyFont="1" applyFill="1" applyBorder="1" applyAlignment="1">
      <alignment horizontal="right" vertical="center" wrapText="1"/>
    </xf>
    <xf numFmtId="0" fontId="1" fillId="4" borderId="47" xfId="0" applyFont="1" applyFill="1" applyBorder="1" applyAlignment="1">
      <alignment horizontal="center"/>
    </xf>
    <xf numFmtId="10" fontId="6" fillId="4" borderId="49" xfId="0" applyNumberFormat="1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10" fontId="6" fillId="3" borderId="5" xfId="0" applyNumberFormat="1" applyFont="1" applyFill="1" applyBorder="1" applyAlignment="1">
      <alignment horizontal="right" vertical="center" wrapText="1"/>
    </xf>
    <xf numFmtId="10" fontId="6" fillId="3" borderId="6" xfId="0" applyNumberFormat="1" applyFont="1" applyFill="1" applyBorder="1" applyAlignment="1">
      <alignment horizontal="right" vertical="center" wrapText="1"/>
    </xf>
    <xf numFmtId="0" fontId="1" fillId="3" borderId="34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right" vertical="center" wrapText="1"/>
    </xf>
    <xf numFmtId="10" fontId="6" fillId="3" borderId="7" xfId="0" applyNumberFormat="1" applyFont="1" applyFill="1" applyBorder="1" applyAlignment="1">
      <alignment horizontal="right" vertical="center" wrapText="1"/>
    </xf>
    <xf numFmtId="4" fontId="6" fillId="4" borderId="36" xfId="0" applyNumberFormat="1" applyFont="1" applyFill="1" applyBorder="1" applyAlignment="1">
      <alignment horizontal="right" vertical="center" wrapText="1"/>
    </xf>
    <xf numFmtId="0" fontId="6" fillId="4" borderId="36" xfId="0" applyFont="1" applyFill="1" applyBorder="1" applyAlignment="1">
      <alignment horizontal="right" vertical="center" wrapText="1"/>
    </xf>
    <xf numFmtId="10" fontId="6" fillId="4" borderId="36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1" fillId="4" borderId="34" xfId="0" applyFont="1" applyFill="1" applyBorder="1" applyAlignment="1">
      <alignment horizontal="center"/>
    </xf>
    <xf numFmtId="10" fontId="6" fillId="4" borderId="37" xfId="0" applyNumberFormat="1" applyFont="1" applyFill="1" applyBorder="1" applyAlignment="1">
      <alignment horizontal="right" vertical="center" wrapText="1"/>
    </xf>
    <xf numFmtId="10" fontId="6" fillId="4" borderId="23" xfId="0" applyNumberFormat="1" applyFont="1" applyFill="1" applyBorder="1" applyAlignment="1">
      <alignment horizontal="right" vertical="center" wrapText="1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right" vertical="center" wrapText="1"/>
    </xf>
    <xf numFmtId="0" fontId="1" fillId="3" borderId="50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right" vertical="center" wrapText="1"/>
    </xf>
    <xf numFmtId="0" fontId="1" fillId="4" borderId="35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43" fontId="4" fillId="6" borderId="14" xfId="1" applyFont="1" applyFill="1" applyBorder="1" applyAlignment="1">
      <alignment horizontal="center"/>
    </xf>
    <xf numFmtId="43" fontId="4" fillId="6" borderId="15" xfId="1" applyFont="1" applyFill="1" applyBorder="1" applyAlignment="1">
      <alignment horizontal="center"/>
    </xf>
    <xf numFmtId="43" fontId="4" fillId="3" borderId="14" xfId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43" fontId="4" fillId="3" borderId="16" xfId="1" applyFont="1" applyFill="1" applyBorder="1" applyAlignment="1">
      <alignment horizontal="center"/>
    </xf>
    <xf numFmtId="43" fontId="5" fillId="5" borderId="14" xfId="1" applyFont="1" applyFill="1" applyBorder="1" applyAlignment="1">
      <alignment horizontal="center"/>
    </xf>
    <xf numFmtId="43" fontId="5" fillId="5" borderId="15" xfId="1" applyFont="1" applyFill="1" applyBorder="1" applyAlignment="1">
      <alignment horizontal="center"/>
    </xf>
    <xf numFmtId="43" fontId="4" fillId="2" borderId="14" xfId="1" applyFont="1" applyFill="1" applyBorder="1" applyAlignment="1">
      <alignment horizontal="center"/>
    </xf>
    <xf numFmtId="43" fontId="4" fillId="2" borderId="16" xfId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43" fontId="4" fillId="3" borderId="13" xfId="1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9" fontId="9" fillId="0" borderId="20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43" fontId="4" fillId="3" borderId="45" xfId="1" applyFont="1" applyFill="1" applyBorder="1" applyAlignment="1">
      <alignment horizontal="center"/>
    </xf>
    <xf numFmtId="43" fontId="4" fillId="3" borderId="39" xfId="1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99FF66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8"/>
  <sheetViews>
    <sheetView topLeftCell="A16" workbookViewId="0">
      <selection activeCell="H31" sqref="H31"/>
    </sheetView>
  </sheetViews>
  <sheetFormatPr defaultRowHeight="15" x14ac:dyDescent="0.25"/>
  <cols>
    <col min="1" max="1" width="5.140625" customWidth="1"/>
    <col min="2" max="2" width="20.85546875" bestFit="1" customWidth="1"/>
    <col min="3" max="3" width="14.5703125" customWidth="1"/>
    <col min="4" max="4" width="13.85546875" customWidth="1"/>
    <col min="5" max="5" width="10.140625" customWidth="1"/>
  </cols>
  <sheetData>
    <row r="1" spans="2:5" ht="27" customHeight="1" thickBot="1" x14ac:dyDescent="0.4">
      <c r="B1" s="82" t="s">
        <v>44</v>
      </c>
      <c r="C1" s="83"/>
      <c r="D1" s="83"/>
      <c r="E1" s="84"/>
    </row>
    <row r="2" spans="2:5" ht="20.25" customHeight="1" thickBot="1" x14ac:dyDescent="0.3">
      <c r="B2" s="46" t="s">
        <v>23</v>
      </c>
      <c r="C2" s="77" t="s">
        <v>22</v>
      </c>
      <c r="D2" s="77"/>
      <c r="E2" s="47">
        <v>1.7299999999999999E-2</v>
      </c>
    </row>
    <row r="3" spans="2:5" x14ac:dyDescent="0.25">
      <c r="B3" s="73" t="s">
        <v>24</v>
      </c>
      <c r="C3" s="48">
        <v>0</v>
      </c>
      <c r="D3" s="49">
        <v>55000</v>
      </c>
      <c r="E3" s="50">
        <v>1.23E-2</v>
      </c>
    </row>
    <row r="4" spans="2:5" x14ac:dyDescent="0.25">
      <c r="B4" s="74"/>
      <c r="C4" s="40">
        <v>55000</v>
      </c>
      <c r="D4" s="40">
        <v>75000</v>
      </c>
      <c r="E4" s="51">
        <v>1.7299999999999999E-2</v>
      </c>
    </row>
    <row r="5" spans="2:5" ht="16.5" thickBot="1" x14ac:dyDescent="0.3">
      <c r="B5" s="52"/>
      <c r="C5" s="53">
        <v>75000</v>
      </c>
      <c r="D5" s="54"/>
      <c r="E5" s="55">
        <v>2.3300000000000001E-2</v>
      </c>
    </row>
    <row r="6" spans="2:5" ht="18" customHeight="1" thickBot="1" x14ac:dyDescent="0.3">
      <c r="B6" s="46" t="s">
        <v>25</v>
      </c>
      <c r="C6" s="77" t="s">
        <v>22</v>
      </c>
      <c r="D6" s="77"/>
      <c r="E6" s="47">
        <v>2.0299999999999999E-2</v>
      </c>
    </row>
    <row r="7" spans="2:5" ht="18" customHeight="1" thickBot="1" x14ac:dyDescent="0.3">
      <c r="B7" s="56" t="s">
        <v>26</v>
      </c>
      <c r="C7" s="80" t="s">
        <v>22</v>
      </c>
      <c r="D7" s="80"/>
      <c r="E7" s="57">
        <v>2.0299999999999999E-2</v>
      </c>
    </row>
    <row r="8" spans="2:5" x14ac:dyDescent="0.25">
      <c r="B8" s="75" t="s">
        <v>27</v>
      </c>
      <c r="C8" s="58">
        <v>0</v>
      </c>
      <c r="D8" s="59">
        <v>15000</v>
      </c>
      <c r="E8" s="60">
        <v>1.3299999999999999E-2</v>
      </c>
    </row>
    <row r="9" spans="2:5" x14ac:dyDescent="0.25">
      <c r="B9" s="76"/>
      <c r="C9" s="42">
        <v>15000</v>
      </c>
      <c r="D9" s="42">
        <v>28000</v>
      </c>
      <c r="E9" s="61">
        <v>1.9300000000000001E-2</v>
      </c>
    </row>
    <row r="10" spans="2:5" x14ac:dyDescent="0.25">
      <c r="B10" s="76"/>
      <c r="C10" s="42">
        <v>28000</v>
      </c>
      <c r="D10" s="42">
        <v>55000</v>
      </c>
      <c r="E10" s="61">
        <v>2.0299999999999999E-2</v>
      </c>
    </row>
    <row r="11" spans="2:5" ht="15.75" x14ac:dyDescent="0.25">
      <c r="B11" s="62"/>
      <c r="C11" s="42">
        <v>55000</v>
      </c>
      <c r="D11" s="42">
        <v>75000</v>
      </c>
      <c r="E11" s="61">
        <v>2.23E-2</v>
      </c>
    </row>
    <row r="12" spans="2:5" ht="16.5" thickBot="1" x14ac:dyDescent="0.3">
      <c r="B12" s="63"/>
      <c r="C12" s="64">
        <v>75000</v>
      </c>
      <c r="D12" s="64"/>
      <c r="E12" s="65">
        <v>2.3300000000000001E-2</v>
      </c>
    </row>
    <row r="13" spans="2:5" x14ac:dyDescent="0.25">
      <c r="B13" s="74" t="s">
        <v>28</v>
      </c>
      <c r="C13" s="43">
        <v>0</v>
      </c>
      <c r="D13" s="44">
        <v>15000</v>
      </c>
      <c r="E13" s="72">
        <v>7.0000000000000001E-3</v>
      </c>
    </row>
    <row r="14" spans="2:5" ht="15.75" thickBot="1" x14ac:dyDescent="0.3">
      <c r="B14" s="79"/>
      <c r="C14" s="53">
        <v>15000</v>
      </c>
      <c r="D14" s="54"/>
      <c r="E14" s="55">
        <v>1.23E-2</v>
      </c>
    </row>
    <row r="15" spans="2:5" x14ac:dyDescent="0.25">
      <c r="B15" s="75"/>
      <c r="C15" s="58">
        <v>0</v>
      </c>
      <c r="D15" s="59">
        <v>15000</v>
      </c>
      <c r="E15" s="60">
        <v>1.7299999999999999E-2</v>
      </c>
    </row>
    <row r="16" spans="2:5" x14ac:dyDescent="0.25">
      <c r="B16" s="76"/>
      <c r="C16" s="42">
        <v>15000</v>
      </c>
      <c r="D16" s="42">
        <v>28000</v>
      </c>
      <c r="E16" s="61">
        <v>2.7300000000000001E-2</v>
      </c>
    </row>
    <row r="17" spans="2:5" ht="15.75" x14ac:dyDescent="0.25">
      <c r="B17" s="62" t="s">
        <v>29</v>
      </c>
      <c r="C17" s="42">
        <v>28000</v>
      </c>
      <c r="D17" s="42">
        <v>55000</v>
      </c>
      <c r="E17" s="61">
        <v>2.93E-2</v>
      </c>
    </row>
    <row r="18" spans="2:5" ht="15.75" x14ac:dyDescent="0.25">
      <c r="B18" s="62"/>
      <c r="C18" s="42">
        <v>55000</v>
      </c>
      <c r="D18" s="42">
        <v>75000</v>
      </c>
      <c r="E18" s="61">
        <v>3.2300000000000002E-2</v>
      </c>
    </row>
    <row r="19" spans="2:5" ht="16.5" thickBot="1" x14ac:dyDescent="0.3">
      <c r="B19" s="63"/>
      <c r="C19" s="64">
        <v>75000</v>
      </c>
      <c r="D19" s="69"/>
      <c r="E19" s="65">
        <v>3.3300000000000003E-2</v>
      </c>
    </row>
    <row r="20" spans="2:5" x14ac:dyDescent="0.25">
      <c r="B20" s="73" t="s">
        <v>30</v>
      </c>
      <c r="C20" s="48">
        <v>0</v>
      </c>
      <c r="D20" s="49">
        <v>15000</v>
      </c>
      <c r="E20" s="50">
        <v>1.23E-2</v>
      </c>
    </row>
    <row r="21" spans="2:5" x14ac:dyDescent="0.25">
      <c r="B21" s="74"/>
      <c r="C21" s="40">
        <v>15000</v>
      </c>
      <c r="D21" s="40">
        <v>28000</v>
      </c>
      <c r="E21" s="51">
        <v>1.8100000000000002E-2</v>
      </c>
    </row>
    <row r="22" spans="2:5" x14ac:dyDescent="0.25">
      <c r="B22" s="74"/>
      <c r="C22" s="40">
        <v>28000</v>
      </c>
      <c r="D22" s="40">
        <v>55000</v>
      </c>
      <c r="E22" s="51">
        <v>2.3099999999999999E-2</v>
      </c>
    </row>
    <row r="23" spans="2:5" ht="15.75" x14ac:dyDescent="0.25">
      <c r="B23" s="70"/>
      <c r="C23" s="40">
        <v>55000</v>
      </c>
      <c r="D23" s="40">
        <v>75000</v>
      </c>
      <c r="E23" s="51">
        <v>2.3199999999999998E-2</v>
      </c>
    </row>
    <row r="24" spans="2:5" ht="16.5" thickBot="1" x14ac:dyDescent="0.3">
      <c r="B24" s="52"/>
      <c r="C24" s="53">
        <v>75000</v>
      </c>
      <c r="D24" s="54"/>
      <c r="E24" s="55">
        <v>2.3300000000000001E-2</v>
      </c>
    </row>
    <row r="25" spans="2:5" x14ac:dyDescent="0.25">
      <c r="B25" s="75" t="s">
        <v>31</v>
      </c>
      <c r="C25" s="58">
        <v>0</v>
      </c>
      <c r="D25" s="59">
        <v>15000</v>
      </c>
      <c r="E25" s="60">
        <v>1.23E-2</v>
      </c>
    </row>
    <row r="26" spans="2:5" x14ac:dyDescent="0.25">
      <c r="B26" s="76"/>
      <c r="C26" s="42">
        <v>15000</v>
      </c>
      <c r="D26" s="42">
        <v>28000</v>
      </c>
      <c r="E26" s="61">
        <v>1.5800000000000002E-2</v>
      </c>
    </row>
    <row r="27" spans="2:5" x14ac:dyDescent="0.25">
      <c r="B27" s="76"/>
      <c r="C27" s="42">
        <v>28000</v>
      </c>
      <c r="D27" s="42">
        <v>55000</v>
      </c>
      <c r="E27" s="61">
        <v>1.72E-2</v>
      </c>
    </row>
    <row r="28" spans="2:5" ht="15.75" x14ac:dyDescent="0.25">
      <c r="B28" s="62"/>
      <c r="C28" s="42">
        <v>55000</v>
      </c>
      <c r="D28" s="42">
        <v>75000</v>
      </c>
      <c r="E28" s="61">
        <v>1.7299999999999999E-2</v>
      </c>
    </row>
    <row r="29" spans="2:5" ht="16.5" thickBot="1" x14ac:dyDescent="0.3">
      <c r="B29" s="63"/>
      <c r="C29" s="64">
        <v>75000</v>
      </c>
      <c r="D29" s="69"/>
      <c r="E29" s="65">
        <v>1.7399999999999999E-2</v>
      </c>
    </row>
    <row r="30" spans="2:5" x14ac:dyDescent="0.25">
      <c r="B30" s="81" t="s">
        <v>32</v>
      </c>
      <c r="C30" s="43">
        <v>0</v>
      </c>
      <c r="D30" s="44">
        <v>15000</v>
      </c>
      <c r="E30" s="45">
        <v>1.23E-2</v>
      </c>
    </row>
    <row r="31" spans="2:5" x14ac:dyDescent="0.25">
      <c r="B31" s="81"/>
      <c r="C31" s="40">
        <v>15000</v>
      </c>
      <c r="D31" s="40">
        <v>28000</v>
      </c>
      <c r="E31" s="41">
        <v>1.5299999999999999E-2</v>
      </c>
    </row>
    <row r="32" spans="2:5" x14ac:dyDescent="0.25">
      <c r="B32" s="81"/>
      <c r="C32" s="40">
        <v>28000</v>
      </c>
      <c r="D32" s="40">
        <v>55000</v>
      </c>
      <c r="E32" s="41">
        <v>1.7000000000000001E-2</v>
      </c>
    </row>
    <row r="33" spans="2:5" ht="15.75" x14ac:dyDescent="0.25">
      <c r="B33" s="39"/>
      <c r="C33" s="40">
        <v>55000</v>
      </c>
      <c r="D33" s="40">
        <v>75000</v>
      </c>
      <c r="E33" s="41">
        <v>1.72E-2</v>
      </c>
    </row>
    <row r="34" spans="2:5" ht="16.5" thickBot="1" x14ac:dyDescent="0.3">
      <c r="B34" s="39"/>
      <c r="C34" s="66">
        <v>75000</v>
      </c>
      <c r="D34" s="67"/>
      <c r="E34" s="68">
        <v>1.7299999999999999E-2</v>
      </c>
    </row>
    <row r="35" spans="2:5" x14ac:dyDescent="0.25">
      <c r="B35" s="75" t="s">
        <v>33</v>
      </c>
      <c r="C35" s="58">
        <v>0</v>
      </c>
      <c r="D35" s="59">
        <v>15000</v>
      </c>
      <c r="E35" s="60">
        <v>2.0299999999999999E-2</v>
      </c>
    </row>
    <row r="36" spans="2:5" x14ac:dyDescent="0.25">
      <c r="B36" s="76"/>
      <c r="C36" s="42">
        <v>15000</v>
      </c>
      <c r="D36" s="42">
        <v>28000</v>
      </c>
      <c r="E36" s="61">
        <v>2.23E-2</v>
      </c>
    </row>
    <row r="37" spans="2:5" x14ac:dyDescent="0.25">
      <c r="B37" s="76"/>
      <c r="C37" s="42">
        <v>28000</v>
      </c>
      <c r="D37" s="42">
        <v>55000</v>
      </c>
      <c r="E37" s="61">
        <v>2.4299999999999999E-2</v>
      </c>
    </row>
    <row r="38" spans="2:5" ht="15.75" x14ac:dyDescent="0.25">
      <c r="B38" s="62"/>
      <c r="C38" s="42">
        <v>55000</v>
      </c>
      <c r="D38" s="42">
        <v>75000</v>
      </c>
      <c r="E38" s="61">
        <v>2.53E-2</v>
      </c>
    </row>
    <row r="39" spans="2:5" ht="16.5" thickBot="1" x14ac:dyDescent="0.3">
      <c r="B39" s="63"/>
      <c r="C39" s="64">
        <v>75000</v>
      </c>
      <c r="D39" s="64"/>
      <c r="E39" s="65">
        <v>2.63E-2</v>
      </c>
    </row>
    <row r="40" spans="2:5" x14ac:dyDescent="0.25">
      <c r="B40" s="73" t="s">
        <v>34</v>
      </c>
      <c r="C40" s="48">
        <v>0</v>
      </c>
      <c r="D40" s="49">
        <v>15000</v>
      </c>
      <c r="E40" s="50">
        <v>1.6199999999999999E-2</v>
      </c>
    </row>
    <row r="41" spans="2:5" x14ac:dyDescent="0.25">
      <c r="B41" s="74"/>
      <c r="C41" s="40">
        <v>15000</v>
      </c>
      <c r="D41" s="40">
        <v>28000</v>
      </c>
      <c r="E41" s="51">
        <v>2.1299999999999999E-2</v>
      </c>
    </row>
    <row r="42" spans="2:5" x14ac:dyDescent="0.25">
      <c r="B42" s="74"/>
      <c r="C42" s="40">
        <v>28000</v>
      </c>
      <c r="D42" s="40">
        <v>55000</v>
      </c>
      <c r="E42" s="51">
        <v>2.75E-2</v>
      </c>
    </row>
    <row r="43" spans="2:5" ht="15.75" x14ac:dyDescent="0.25">
      <c r="B43" s="70"/>
      <c r="C43" s="40">
        <v>55000</v>
      </c>
      <c r="D43" s="40">
        <v>75000</v>
      </c>
      <c r="E43" s="51">
        <v>3.32E-2</v>
      </c>
    </row>
    <row r="44" spans="2:5" ht="16.5" thickBot="1" x14ac:dyDescent="0.3">
      <c r="B44" s="52"/>
      <c r="C44" s="53">
        <v>75000</v>
      </c>
      <c r="D44" s="54"/>
      <c r="E44" s="55">
        <v>3.3300000000000003E-2</v>
      </c>
    </row>
    <row r="45" spans="2:5" x14ac:dyDescent="0.25">
      <c r="B45" s="75" t="s">
        <v>35</v>
      </c>
      <c r="C45" s="58">
        <v>0</v>
      </c>
      <c r="D45" s="59">
        <v>75000</v>
      </c>
      <c r="E45" s="60">
        <v>1.23E-2</v>
      </c>
    </row>
    <row r="46" spans="2:5" ht="15.75" thickBot="1" x14ac:dyDescent="0.3">
      <c r="B46" s="78"/>
      <c r="C46" s="64">
        <v>75000</v>
      </c>
      <c r="D46" s="64"/>
      <c r="E46" s="65">
        <v>1.7299999999999999E-2</v>
      </c>
    </row>
    <row r="47" spans="2:5" x14ac:dyDescent="0.25">
      <c r="B47" s="73" t="s">
        <v>36</v>
      </c>
      <c r="C47" s="48">
        <v>0</v>
      </c>
      <c r="D47" s="49">
        <v>55000</v>
      </c>
      <c r="E47" s="50">
        <v>1.23E-2</v>
      </c>
    </row>
    <row r="48" spans="2:5" ht="15.75" thickBot="1" x14ac:dyDescent="0.3">
      <c r="B48" s="79"/>
      <c r="C48" s="53">
        <v>55000</v>
      </c>
      <c r="D48" s="54"/>
      <c r="E48" s="55">
        <v>1.7299999999999999E-2</v>
      </c>
    </row>
    <row r="49" spans="2:5" x14ac:dyDescent="0.25">
      <c r="B49" s="75" t="s">
        <v>37</v>
      </c>
      <c r="C49" s="58">
        <v>0</v>
      </c>
      <c r="D49" s="59">
        <v>15000</v>
      </c>
      <c r="E49" s="60">
        <v>1.3299999999999999E-2</v>
      </c>
    </row>
    <row r="50" spans="2:5" x14ac:dyDescent="0.25">
      <c r="B50" s="76"/>
      <c r="C50" s="42">
        <v>15000</v>
      </c>
      <c r="D50" s="42">
        <v>28000</v>
      </c>
      <c r="E50" s="61">
        <v>1.43E-2</v>
      </c>
    </row>
    <row r="51" spans="2:5" x14ac:dyDescent="0.25">
      <c r="B51" s="76"/>
      <c r="C51" s="42">
        <v>28000</v>
      </c>
      <c r="D51" s="42">
        <v>55000</v>
      </c>
      <c r="E51" s="61">
        <v>1.7100000000000001E-2</v>
      </c>
    </row>
    <row r="52" spans="2:5" ht="15.75" x14ac:dyDescent="0.25">
      <c r="B52" s="62"/>
      <c r="C52" s="42">
        <v>55000</v>
      </c>
      <c r="D52" s="42">
        <v>75000</v>
      </c>
      <c r="E52" s="61">
        <v>1.72E-2</v>
      </c>
    </row>
    <row r="53" spans="2:5" ht="16.5" thickBot="1" x14ac:dyDescent="0.3">
      <c r="B53" s="63"/>
      <c r="C53" s="64">
        <v>75000</v>
      </c>
      <c r="D53" s="69"/>
      <c r="E53" s="65">
        <v>1.7299999999999999E-2</v>
      </c>
    </row>
    <row r="54" spans="2:5" ht="16.5" thickBot="1" x14ac:dyDescent="0.3">
      <c r="B54" s="56" t="s">
        <v>38</v>
      </c>
      <c r="C54" s="80" t="s">
        <v>22</v>
      </c>
      <c r="D54" s="80"/>
      <c r="E54" s="57">
        <v>1.23E-2</v>
      </c>
    </row>
    <row r="55" spans="2:5" ht="18.75" customHeight="1" thickBot="1" x14ac:dyDescent="0.3">
      <c r="B55" s="46" t="s">
        <v>39</v>
      </c>
      <c r="C55" s="77" t="s">
        <v>22</v>
      </c>
      <c r="D55" s="77"/>
      <c r="E55" s="47">
        <v>1.23E-2</v>
      </c>
    </row>
    <row r="56" spans="2:5" x14ac:dyDescent="0.25">
      <c r="B56" s="73" t="s">
        <v>40</v>
      </c>
      <c r="C56" s="48">
        <v>0</v>
      </c>
      <c r="D56" s="49">
        <v>15000</v>
      </c>
      <c r="E56" s="50">
        <v>1.4200000000000001E-2</v>
      </c>
    </row>
    <row r="57" spans="2:5" x14ac:dyDescent="0.25">
      <c r="B57" s="74"/>
      <c r="C57" s="40">
        <v>15000</v>
      </c>
      <c r="D57" s="40">
        <v>28000</v>
      </c>
      <c r="E57" s="51">
        <v>1.43E-2</v>
      </c>
    </row>
    <row r="58" spans="2:5" x14ac:dyDescent="0.25">
      <c r="B58" s="74"/>
      <c r="C58" s="40">
        <v>28000</v>
      </c>
      <c r="D58" s="40">
        <v>55000</v>
      </c>
      <c r="E58" s="51">
        <v>1.6799999999999999E-2</v>
      </c>
    </row>
    <row r="59" spans="2:5" ht="15.75" x14ac:dyDescent="0.25">
      <c r="B59" s="70"/>
      <c r="C59" s="40">
        <v>55000</v>
      </c>
      <c r="D59" s="40">
        <v>75000</v>
      </c>
      <c r="E59" s="51">
        <v>1.72E-2</v>
      </c>
    </row>
    <row r="60" spans="2:5" ht="16.5" thickBot="1" x14ac:dyDescent="0.3">
      <c r="B60" s="52"/>
      <c r="C60" s="53">
        <v>75000</v>
      </c>
      <c r="D60" s="54"/>
      <c r="E60" s="55">
        <v>1.7299999999999999E-2</v>
      </c>
    </row>
    <row r="61" spans="2:5" x14ac:dyDescent="0.25">
      <c r="B61" s="75" t="s">
        <v>41</v>
      </c>
      <c r="C61" s="58">
        <v>0</v>
      </c>
      <c r="D61" s="59">
        <v>15000</v>
      </c>
      <c r="E61" s="60">
        <v>1.23E-2</v>
      </c>
    </row>
    <row r="62" spans="2:5" x14ac:dyDescent="0.25">
      <c r="B62" s="76"/>
      <c r="C62" s="42">
        <v>15000</v>
      </c>
      <c r="D62" s="42">
        <v>28000</v>
      </c>
      <c r="E62" s="61">
        <v>1.6299999999999999E-2</v>
      </c>
    </row>
    <row r="63" spans="2:5" x14ac:dyDescent="0.25">
      <c r="B63" s="76"/>
      <c r="C63" s="42">
        <v>28000</v>
      </c>
      <c r="D63" s="42">
        <v>55000</v>
      </c>
      <c r="E63" s="61">
        <v>1.6799999999999999E-2</v>
      </c>
    </row>
    <row r="64" spans="2:5" ht="15.75" x14ac:dyDescent="0.25">
      <c r="B64" s="62"/>
      <c r="C64" s="42">
        <v>55000</v>
      </c>
      <c r="D64" s="42">
        <v>75000</v>
      </c>
      <c r="E64" s="61">
        <v>1.7299999999999999E-2</v>
      </c>
    </row>
    <row r="65" spans="2:5" ht="16.5" thickBot="1" x14ac:dyDescent="0.3">
      <c r="B65" s="63"/>
      <c r="C65" s="64">
        <v>75000</v>
      </c>
      <c r="D65" s="69"/>
      <c r="E65" s="65">
        <v>1.83E-2</v>
      </c>
    </row>
    <row r="66" spans="2:5" x14ac:dyDescent="0.25">
      <c r="B66" s="73" t="s">
        <v>42</v>
      </c>
      <c r="C66" s="48">
        <v>0</v>
      </c>
      <c r="D66" s="49">
        <v>15000</v>
      </c>
      <c r="E66" s="50">
        <v>0</v>
      </c>
    </row>
    <row r="67" spans="2:5" ht="15.75" thickBot="1" x14ac:dyDescent="0.3">
      <c r="B67" s="74"/>
      <c r="C67" s="66">
        <v>15000</v>
      </c>
      <c r="D67" s="67"/>
      <c r="E67" s="71">
        <v>1.23E-2</v>
      </c>
    </row>
    <row r="68" spans="2:5" ht="18" customHeight="1" thickBot="1" x14ac:dyDescent="0.3">
      <c r="B68" s="46" t="s">
        <v>43</v>
      </c>
      <c r="C68" s="77" t="s">
        <v>22</v>
      </c>
      <c r="D68" s="77"/>
      <c r="E68" s="47">
        <v>1.23E-2</v>
      </c>
    </row>
  </sheetData>
  <mergeCells count="22">
    <mergeCell ref="B35:B37"/>
    <mergeCell ref="B1:E1"/>
    <mergeCell ref="C2:D2"/>
    <mergeCell ref="B3:B4"/>
    <mergeCell ref="C6:D6"/>
    <mergeCell ref="C7:D7"/>
    <mergeCell ref="B8:B10"/>
    <mergeCell ref="B13:B14"/>
    <mergeCell ref="B15:B16"/>
    <mergeCell ref="B20:B22"/>
    <mergeCell ref="B25:B27"/>
    <mergeCell ref="B30:B32"/>
    <mergeCell ref="B56:B58"/>
    <mergeCell ref="B61:B63"/>
    <mergeCell ref="B66:B67"/>
    <mergeCell ref="C68:D68"/>
    <mergeCell ref="B40:B42"/>
    <mergeCell ref="B45:B46"/>
    <mergeCell ref="B47:B48"/>
    <mergeCell ref="B49:B51"/>
    <mergeCell ref="C54:D54"/>
    <mergeCell ref="C55:D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8" workbookViewId="0">
      <selection activeCell="O17" sqref="O17"/>
    </sheetView>
  </sheetViews>
  <sheetFormatPr defaultRowHeight="15" x14ac:dyDescent="0.25"/>
  <cols>
    <col min="1" max="1" width="3.140625" customWidth="1"/>
    <col min="2" max="2" width="26.7109375" bestFit="1" customWidth="1"/>
    <col min="3" max="3" width="2.5703125" customWidth="1"/>
    <col min="4" max="4" width="11.5703125" bestFit="1" customWidth="1"/>
    <col min="5" max="5" width="12.85546875" bestFit="1" customWidth="1"/>
    <col min="6" max="6" width="2.42578125" customWidth="1"/>
    <col min="7" max="7" width="9.42578125" customWidth="1"/>
    <col min="9" max="9" width="9.5703125" customWidth="1"/>
    <col min="10" max="10" width="2.85546875" customWidth="1"/>
    <col min="11" max="11" width="13.28515625" customWidth="1"/>
    <col min="12" max="12" width="9.140625" customWidth="1"/>
    <col min="13" max="13" width="7.28515625" bestFit="1" customWidth="1"/>
    <col min="14" max="14" width="8.140625" bestFit="1" customWidth="1"/>
  </cols>
  <sheetData>
    <row r="1" spans="2:22" s="12" customFormat="1" ht="29.1" hidden="1" customHeight="1" thickBot="1" x14ac:dyDescent="0.2">
      <c r="P1" s="13"/>
      <c r="Q1" s="13"/>
      <c r="R1" s="13"/>
      <c r="S1" s="13"/>
      <c r="T1" s="13"/>
      <c r="U1" s="13"/>
      <c r="V1" s="13"/>
    </row>
    <row r="2" spans="2:22" s="12" customFormat="1" ht="29.1" hidden="1" customHeight="1" thickBot="1" x14ac:dyDescent="0.2">
      <c r="B2" s="117" t="s">
        <v>10</v>
      </c>
      <c r="C2" s="118"/>
      <c r="D2" s="118"/>
      <c r="E2" s="118"/>
      <c r="F2" s="118"/>
      <c r="G2" s="118"/>
      <c r="H2" s="118"/>
      <c r="I2" s="119"/>
      <c r="J2" s="14"/>
      <c r="K2" s="14"/>
      <c r="L2" s="14"/>
      <c r="P2" s="13"/>
      <c r="Q2" s="13"/>
      <c r="R2" s="13"/>
      <c r="S2" s="13"/>
      <c r="T2" s="13"/>
      <c r="U2" s="13"/>
      <c r="V2" s="13"/>
    </row>
    <row r="3" spans="2:22" s="12" customFormat="1" ht="29.1" hidden="1" customHeight="1" x14ac:dyDescent="0.15">
      <c r="B3" s="120" t="s">
        <v>2</v>
      </c>
      <c r="C3" s="121"/>
      <c r="D3" s="15" t="s">
        <v>0</v>
      </c>
      <c r="E3" s="16" t="s">
        <v>1</v>
      </c>
      <c r="F3" s="122" t="s">
        <v>4</v>
      </c>
      <c r="G3" s="121"/>
      <c r="H3" s="123" t="s">
        <v>6</v>
      </c>
      <c r="I3" s="124"/>
      <c r="J3" s="14"/>
      <c r="K3" s="14"/>
      <c r="L3" s="14"/>
      <c r="P3" s="13"/>
      <c r="Q3" s="13"/>
      <c r="R3" s="13"/>
      <c r="S3" s="13"/>
      <c r="T3" s="13"/>
      <c r="U3" s="13"/>
      <c r="V3" s="13"/>
    </row>
    <row r="4" spans="2:22" s="12" customFormat="1" ht="16.5" hidden="1" customHeight="1" x14ac:dyDescent="0.15">
      <c r="B4" s="17"/>
      <c r="C4" s="18"/>
      <c r="D4" s="19"/>
      <c r="E4" s="20"/>
      <c r="F4" s="125" t="s">
        <v>5</v>
      </c>
      <c r="G4" s="126"/>
      <c r="H4" s="127" t="s">
        <v>7</v>
      </c>
      <c r="I4" s="128"/>
      <c r="J4" s="14"/>
      <c r="K4" s="14"/>
      <c r="L4" s="14"/>
      <c r="P4" s="13"/>
      <c r="Q4" s="13"/>
      <c r="R4" s="13"/>
      <c r="S4" s="13"/>
      <c r="T4" s="13"/>
      <c r="U4" s="13"/>
      <c r="V4" s="13"/>
    </row>
    <row r="5" spans="2:22" s="12" customFormat="1" ht="29.1" hidden="1" customHeight="1" x14ac:dyDescent="0.15">
      <c r="B5" s="110" t="s">
        <v>3</v>
      </c>
      <c r="C5" s="116"/>
      <c r="D5" s="21"/>
      <c r="E5" s="22">
        <f>525.38*4</f>
        <v>2101.52</v>
      </c>
      <c r="F5" s="112">
        <v>1</v>
      </c>
      <c r="G5" s="113"/>
      <c r="H5" s="114">
        <v>7.2999999999999995E-2</v>
      </c>
      <c r="I5" s="115"/>
      <c r="J5" s="23"/>
      <c r="K5" s="24">
        <f>+(+E5-D5)*H5</f>
        <v>153.41095999999999</v>
      </c>
      <c r="L5" s="23"/>
      <c r="P5" s="13"/>
      <c r="Q5" s="13"/>
      <c r="R5" s="13"/>
      <c r="S5" s="13"/>
      <c r="T5" s="13"/>
      <c r="U5" s="13"/>
      <c r="V5" s="13"/>
    </row>
    <row r="6" spans="2:22" s="12" customFormat="1" ht="29.1" hidden="1" customHeight="1" x14ac:dyDescent="0.15">
      <c r="B6" s="110" t="s">
        <v>8</v>
      </c>
      <c r="C6" s="111"/>
      <c r="D6" s="25">
        <f>+E5+0.01</f>
        <v>2101.5300000000002</v>
      </c>
      <c r="E6" s="26">
        <f>+E5/4*5</f>
        <v>2626.9</v>
      </c>
      <c r="F6" s="112">
        <v>0.9</v>
      </c>
      <c r="G6" s="113"/>
      <c r="H6" s="114">
        <f>+H5*F6</f>
        <v>6.5699999999999995E-2</v>
      </c>
      <c r="I6" s="115"/>
      <c r="J6" s="23"/>
      <c r="K6" s="24">
        <f t="shared" ref="K6:K7" si="0">+(+E6-D6)*H6</f>
        <v>34.516808999999988</v>
      </c>
      <c r="L6" s="23"/>
      <c r="P6" s="13"/>
      <c r="Q6" s="13"/>
      <c r="R6" s="13"/>
      <c r="S6" s="13"/>
      <c r="T6" s="13"/>
      <c r="U6" s="13"/>
      <c r="V6" s="13"/>
    </row>
    <row r="7" spans="2:22" s="12" customFormat="1" ht="29.1" hidden="1" customHeight="1" thickBot="1" x14ac:dyDescent="0.2">
      <c r="B7" s="102" t="s">
        <v>9</v>
      </c>
      <c r="C7" s="103"/>
      <c r="D7" s="27">
        <f>+E6+0.01</f>
        <v>2626.9100000000003</v>
      </c>
      <c r="E7" s="28">
        <f>+B14</f>
        <v>3600</v>
      </c>
      <c r="F7" s="104">
        <v>0.75</v>
      </c>
      <c r="G7" s="105"/>
      <c r="H7" s="106">
        <f>+H5*F7</f>
        <v>5.4749999999999993E-2</v>
      </c>
      <c r="I7" s="107"/>
      <c r="J7" s="23"/>
      <c r="K7" s="24">
        <f t="shared" si="0"/>
        <v>53.276677499999977</v>
      </c>
      <c r="L7" s="24">
        <f>+K7+K6+K5</f>
        <v>241.20444649999996</v>
      </c>
      <c r="M7" s="29">
        <f>+D14+H14+K14</f>
        <v>37.5</v>
      </c>
      <c r="N7" s="29">
        <f>+L7-(+L7/100*M7)</f>
        <v>150.75277906249997</v>
      </c>
      <c r="P7" s="13"/>
      <c r="Q7" s="13"/>
      <c r="R7" s="13"/>
      <c r="S7" s="13"/>
      <c r="T7" s="13"/>
      <c r="U7" s="13"/>
      <c r="V7" s="13"/>
    </row>
    <row r="8" spans="2:22" s="2" customFormat="1" ht="18" customHeight="1" x14ac:dyDescent="0.25">
      <c r="B8" s="4"/>
      <c r="C8" s="4"/>
      <c r="D8" s="4"/>
      <c r="K8" s="5"/>
      <c r="L8" s="1"/>
      <c r="M8"/>
      <c r="N8"/>
      <c r="O8"/>
      <c r="P8"/>
      <c r="Q8"/>
      <c r="R8"/>
      <c r="S8"/>
      <c r="T8"/>
      <c r="U8"/>
    </row>
    <row r="9" spans="2:22" s="2" customFormat="1" ht="36.950000000000003" customHeight="1" x14ac:dyDescent="0.3">
      <c r="B9" s="100" t="s">
        <v>13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/>
      <c r="N9"/>
      <c r="O9"/>
      <c r="P9"/>
      <c r="Q9"/>
      <c r="R9"/>
      <c r="S9"/>
      <c r="T9"/>
      <c r="U9"/>
    </row>
    <row r="10" spans="2:22" s="2" customFormat="1" ht="36.950000000000003" customHeight="1" x14ac:dyDescent="0.25">
      <c r="B10" s="101" t="s">
        <v>21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/>
      <c r="N10"/>
      <c r="O10"/>
      <c r="P10"/>
      <c r="Q10"/>
      <c r="R10"/>
      <c r="S10"/>
      <c r="T10"/>
      <c r="U10"/>
    </row>
    <row r="11" spans="2:22" s="2" customFormat="1" ht="14.25" customHeight="1" thickBot="1" x14ac:dyDescent="0.3">
      <c r="B11" s="4"/>
      <c r="C11" s="4"/>
      <c r="D11" s="4"/>
      <c r="K11" s="5"/>
      <c r="L11" s="1"/>
      <c r="M11"/>
      <c r="N11"/>
      <c r="O11"/>
      <c r="P11"/>
      <c r="Q11"/>
      <c r="R11"/>
      <c r="S11"/>
      <c r="T11"/>
      <c r="U11"/>
    </row>
    <row r="12" spans="2:22" s="2" customFormat="1" ht="36.950000000000003" customHeight="1" x14ac:dyDescent="0.25">
      <c r="B12" s="33" t="s">
        <v>11</v>
      </c>
      <c r="D12" s="94" t="s">
        <v>14</v>
      </c>
      <c r="E12" s="96"/>
      <c r="F12" s="4"/>
      <c r="G12" s="94" t="s">
        <v>14</v>
      </c>
      <c r="H12" s="95"/>
      <c r="I12" s="96"/>
      <c r="K12" s="94" t="s">
        <v>14</v>
      </c>
      <c r="L12" s="96"/>
      <c r="N12"/>
      <c r="O12"/>
      <c r="P12"/>
      <c r="Q12"/>
      <c r="R12"/>
      <c r="S12"/>
      <c r="T12"/>
      <c r="U12"/>
    </row>
    <row r="13" spans="2:22" s="2" customFormat="1" ht="36.950000000000003" customHeight="1" thickBot="1" x14ac:dyDescent="0.3">
      <c r="B13" s="34" t="s">
        <v>12</v>
      </c>
      <c r="C13" s="4"/>
      <c r="D13" s="108" t="s">
        <v>15</v>
      </c>
      <c r="E13" s="109"/>
      <c r="G13" s="97" t="s">
        <v>16</v>
      </c>
      <c r="H13" s="98"/>
      <c r="I13" s="99"/>
      <c r="K13" s="97" t="s">
        <v>17</v>
      </c>
      <c r="L13" s="99"/>
      <c r="N13"/>
      <c r="O13"/>
      <c r="P13"/>
      <c r="Q13"/>
      <c r="R13"/>
      <c r="S13"/>
      <c r="T13"/>
      <c r="U13"/>
    </row>
    <row r="14" spans="2:22" s="2" customFormat="1" ht="36.950000000000003" customHeight="1" thickBot="1" x14ac:dyDescent="0.3">
      <c r="B14" s="6">
        <v>3600</v>
      </c>
      <c r="C14" s="4"/>
      <c r="D14" s="92">
        <v>35</v>
      </c>
      <c r="E14" s="93"/>
      <c r="G14" s="7"/>
      <c r="H14" s="9">
        <v>1.7</v>
      </c>
      <c r="I14" s="8"/>
      <c r="K14" s="10">
        <v>0.8</v>
      </c>
      <c r="L14" s="11"/>
      <c r="N14"/>
      <c r="O14"/>
      <c r="P14"/>
      <c r="Q14"/>
      <c r="R14"/>
      <c r="S14"/>
      <c r="T14"/>
      <c r="U14"/>
    </row>
    <row r="15" spans="2:22" s="2" customFormat="1" ht="23.25" customHeight="1" thickBot="1" x14ac:dyDescent="0.3">
      <c r="B15" s="4"/>
      <c r="C15" s="4"/>
      <c r="D15" s="4"/>
      <c r="N15"/>
      <c r="O15"/>
      <c r="P15"/>
      <c r="Q15"/>
      <c r="R15"/>
      <c r="S15"/>
      <c r="T15"/>
      <c r="U15"/>
    </row>
    <row r="16" spans="2:22" s="2" customFormat="1" ht="36.950000000000003" customHeight="1" thickBot="1" x14ac:dyDescent="0.35">
      <c r="B16" s="87" t="s">
        <v>19</v>
      </c>
      <c r="C16" s="88"/>
      <c r="D16" s="89"/>
      <c r="G16" s="87" t="s">
        <v>18</v>
      </c>
      <c r="H16" s="88"/>
      <c r="I16" s="88"/>
      <c r="J16" s="88"/>
      <c r="K16" s="89"/>
      <c r="N16"/>
      <c r="O16"/>
      <c r="P16"/>
      <c r="Q16"/>
      <c r="R16"/>
      <c r="S16"/>
      <c r="T16"/>
      <c r="U16"/>
    </row>
    <row r="17" spans="1:21" s="2" customFormat="1" ht="53.25" customHeight="1" thickBot="1" x14ac:dyDescent="0.35">
      <c r="B17" s="90">
        <f>+L7</f>
        <v>241.20444649999996</v>
      </c>
      <c r="C17" s="91"/>
      <c r="D17" s="32"/>
      <c r="E17" s="3"/>
      <c r="G17" s="90">
        <f>+N7</f>
        <v>150.75277906249997</v>
      </c>
      <c r="H17" s="91"/>
      <c r="I17" s="91"/>
      <c r="J17" s="30"/>
      <c r="K17" s="31"/>
      <c r="L17" s="4"/>
      <c r="N17"/>
      <c r="O17"/>
      <c r="P17"/>
      <c r="Q17"/>
      <c r="R17"/>
      <c r="S17"/>
      <c r="T17"/>
      <c r="U17"/>
    </row>
    <row r="18" spans="1:21" s="2" customFormat="1" ht="36.950000000000003" customHeight="1" thickBot="1" x14ac:dyDescent="0.3">
      <c r="B18" s="85" t="s">
        <v>20</v>
      </c>
      <c r="C18" s="86"/>
      <c r="D18" s="35">
        <f>+B17*100/B14/100</f>
        <v>6.7001235138888879E-2</v>
      </c>
      <c r="G18" s="36"/>
      <c r="H18" s="36"/>
      <c r="I18" s="36"/>
      <c r="J18" s="36"/>
      <c r="K18" s="37"/>
      <c r="L18" s="38"/>
      <c r="N18"/>
      <c r="O18"/>
      <c r="P18"/>
      <c r="Q18"/>
      <c r="R18"/>
      <c r="S18"/>
      <c r="T18"/>
      <c r="U18"/>
    </row>
    <row r="19" spans="1:21" s="2" customFormat="1" ht="36.950000000000003" customHeight="1" x14ac:dyDescent="0.25">
      <c r="G19" s="36"/>
      <c r="H19" s="36"/>
      <c r="I19" s="36"/>
      <c r="J19" s="36"/>
      <c r="K19" s="37"/>
      <c r="L19" s="38"/>
      <c r="N19"/>
      <c r="O19"/>
      <c r="P19"/>
      <c r="Q19"/>
      <c r="R19"/>
      <c r="S19"/>
      <c r="T19"/>
      <c r="U19"/>
    </row>
    <row r="20" spans="1:21" s="2" customFormat="1" ht="36.950000000000003" customHeight="1" x14ac:dyDescent="0.25">
      <c r="K20" s="5"/>
      <c r="L20" s="4"/>
      <c r="N20"/>
      <c r="O20"/>
      <c r="P20"/>
      <c r="Q20"/>
      <c r="R20"/>
      <c r="S20"/>
      <c r="T20"/>
      <c r="U20"/>
    </row>
    <row r="21" spans="1:21" s="2" customFormat="1" ht="36.950000000000003" customHeight="1" x14ac:dyDescent="0.25">
      <c r="K21" s="5"/>
      <c r="L21" s="4"/>
      <c r="N21"/>
      <c r="O21"/>
      <c r="P21"/>
      <c r="Q21"/>
      <c r="R21"/>
      <c r="S21"/>
      <c r="T21"/>
      <c r="U21"/>
    </row>
    <row r="22" spans="1:21" s="2" customFormat="1" ht="36.950000000000003" customHeight="1" x14ac:dyDescent="0.25">
      <c r="N22"/>
      <c r="O22"/>
      <c r="P22"/>
      <c r="Q22"/>
      <c r="R22"/>
      <c r="S22"/>
      <c r="T22"/>
      <c r="U22"/>
    </row>
    <row r="23" spans="1:21" s="2" customFormat="1" ht="36.950000000000003" customHeight="1" x14ac:dyDescent="0.25">
      <c r="N23"/>
      <c r="O23"/>
      <c r="P23"/>
      <c r="Q23"/>
      <c r="R23"/>
      <c r="S23"/>
      <c r="T23"/>
      <c r="U23"/>
    </row>
    <row r="24" spans="1:21" s="2" customFormat="1" ht="36.950000000000003" customHeight="1" x14ac:dyDescent="0.25">
      <c r="N24"/>
      <c r="O24"/>
      <c r="P24"/>
      <c r="Q24"/>
      <c r="R24"/>
      <c r="S24"/>
      <c r="T24"/>
      <c r="U24"/>
    </row>
    <row r="25" spans="1:21" s="2" customFormat="1" ht="36.950000000000003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s="2" customFormat="1" ht="36.950000000000003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</sheetData>
  <mergeCells count="29">
    <mergeCell ref="B2:I2"/>
    <mergeCell ref="B3:C3"/>
    <mergeCell ref="F3:G3"/>
    <mergeCell ref="H3:I3"/>
    <mergeCell ref="F4:G4"/>
    <mergeCell ref="H4:I4"/>
    <mergeCell ref="B6:C6"/>
    <mergeCell ref="F6:G6"/>
    <mergeCell ref="H6:I6"/>
    <mergeCell ref="B5:C5"/>
    <mergeCell ref="F5:G5"/>
    <mergeCell ref="H5:I5"/>
    <mergeCell ref="B9:L9"/>
    <mergeCell ref="B10:L10"/>
    <mergeCell ref="B7:C7"/>
    <mergeCell ref="F7:G7"/>
    <mergeCell ref="H7:I7"/>
    <mergeCell ref="D14:E14"/>
    <mergeCell ref="G12:I12"/>
    <mergeCell ref="G13:I13"/>
    <mergeCell ref="K12:L12"/>
    <mergeCell ref="K13:L13"/>
    <mergeCell ref="D12:E12"/>
    <mergeCell ref="D13:E13"/>
    <mergeCell ref="B18:C18"/>
    <mergeCell ref="G16:K16"/>
    <mergeCell ref="G17:I17"/>
    <mergeCell ref="B16:D16"/>
    <mergeCell ref="B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addizionali regionali</vt:lpstr>
      <vt:lpstr>inserimento 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2022-11-20T15:14:14Z</cp:lastPrinted>
  <dcterms:created xsi:type="dcterms:W3CDTF">2015-06-05T18:17:20Z</dcterms:created>
  <dcterms:modified xsi:type="dcterms:W3CDTF">2022-11-20T15:34:38Z</dcterms:modified>
</cp:coreProperties>
</file>